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240" yWindow="90" windowWidth="17235" windowHeight="9015"/>
  </bookViews>
  <sheets>
    <sheet name="Aziende" sheetId="14" r:id="rId1"/>
    <sheet name="Domanda 2" sheetId="1" r:id="rId2"/>
    <sheet name="Domanda 3" sheetId="2" r:id="rId3"/>
    <sheet name="Domanda 4" sheetId="3" r:id="rId4"/>
    <sheet name="Domanda 5" sheetId="4" r:id="rId5"/>
    <sheet name="Domanda 6" sheetId="5" r:id="rId6"/>
    <sheet name="Domanda 7" sheetId="6" r:id="rId7"/>
    <sheet name="Domanda 8" sheetId="8" r:id="rId8"/>
    <sheet name="Domanda 9" sheetId="9" r:id="rId9"/>
    <sheet name="Domanda 10" sheetId="10" r:id="rId10"/>
    <sheet name="Domanda 11" sheetId="11" r:id="rId11"/>
    <sheet name="Domanda 12" sheetId="12" r:id="rId12"/>
    <sheet name="Domanda 13" sheetId="13" r:id="rId13"/>
    <sheet name="contatore" sheetId="7" r:id="rId14"/>
  </sheets>
  <calcPr calcId="125725"/>
</workbook>
</file>

<file path=xl/calcChain.xml><?xml version="1.0" encoding="utf-8"?>
<calcChain xmlns="http://schemas.openxmlformats.org/spreadsheetml/2006/main">
  <c r="D1" i="14"/>
  <c r="C1"/>
  <c r="B1"/>
  <c r="C6" i="13"/>
  <c r="C5"/>
  <c r="C4"/>
  <c r="C3"/>
  <c r="D4" i="11"/>
  <c r="D3"/>
  <c r="D2"/>
  <c r="C5" i="9"/>
  <c r="C4"/>
  <c r="C3"/>
  <c r="B4" i="6"/>
  <c r="B3"/>
  <c r="B2"/>
  <c r="B8" i="5"/>
  <c r="B7"/>
  <c r="B6"/>
  <c r="B5"/>
  <c r="B4"/>
  <c r="B3"/>
  <c r="B2"/>
  <c r="B10" i="4"/>
  <c r="B9"/>
  <c r="B8"/>
  <c r="C8" s="1"/>
  <c r="B7"/>
  <c r="B6"/>
  <c r="B5"/>
  <c r="B4"/>
  <c r="B3"/>
  <c r="B2"/>
  <c r="B6" i="3"/>
  <c r="B5"/>
  <c r="B4"/>
  <c r="B3"/>
  <c r="B2"/>
  <c r="B2" i="2"/>
  <c r="A1" i="7"/>
  <c r="B6" i="1"/>
  <c r="B5"/>
  <c r="B4"/>
  <c r="B3"/>
  <c r="B3" i="2"/>
  <c r="D4" i="13" l="1"/>
  <c r="D5"/>
  <c r="D6"/>
  <c r="D3"/>
  <c r="E3" i="11"/>
  <c r="E4"/>
  <c r="E2"/>
  <c r="D4" i="9"/>
  <c r="D5"/>
  <c r="D3"/>
  <c r="C4" i="6"/>
  <c r="C3"/>
  <c r="C2"/>
  <c r="C3" i="4"/>
  <c r="C4"/>
  <c r="C5"/>
  <c r="C6"/>
  <c r="C7"/>
  <c r="C10"/>
  <c r="C2"/>
  <c r="C3" i="3"/>
  <c r="C4"/>
  <c r="C5"/>
  <c r="C6"/>
  <c r="C2"/>
  <c r="C4" i="1"/>
  <c r="C5"/>
  <c r="C6"/>
  <c r="C3"/>
  <c r="C3" i="5"/>
  <c r="C4"/>
  <c r="C5"/>
  <c r="C6"/>
  <c r="C8"/>
  <c r="C2"/>
  <c r="D6" i="9" l="1"/>
  <c r="E5" i="11"/>
  <c r="D8" i="13"/>
  <c r="C5" i="6"/>
  <c r="C8" i="3"/>
</calcChain>
</file>

<file path=xl/sharedStrings.xml><?xml version="1.0" encoding="utf-8"?>
<sst xmlns="http://schemas.openxmlformats.org/spreadsheetml/2006/main" count="281" uniqueCount="249">
  <si>
    <t>Tirocini curriculari della laurea triennale</t>
  </si>
  <si>
    <t>Tirocini extra-curriculari della laurea triennale</t>
  </si>
  <si>
    <t>Tirocini extra-curriculari della laurea magistrale (post-laurea)</t>
  </si>
  <si>
    <t>Tesi in azienda</t>
  </si>
  <si>
    <t>Totale</t>
  </si>
  <si>
    <t>%</t>
  </si>
  <si>
    <t>Valor medio</t>
  </si>
  <si>
    <t>Valore massimo</t>
  </si>
  <si>
    <t>Si, studenti laureati alla laurea triennale</t>
  </si>
  <si>
    <t>Si, studenti laureati alla laurea magistrale</t>
  </si>
  <si>
    <t>no</t>
  </si>
  <si>
    <t>non so</t>
  </si>
  <si>
    <t>Si, sia di laurea triennale che di laurea magistrale</t>
  </si>
  <si>
    <t xml:space="preserve"> </t>
  </si>
  <si>
    <t>Imgegneria del Cinema</t>
  </si>
  <si>
    <t>Ingegneria delle Telecomunicazioni</t>
  </si>
  <si>
    <t>Ingegneria Elettronica</t>
  </si>
  <si>
    <t>Ingegneria Informatica</t>
  </si>
  <si>
    <t>Ingegneria Meccatronica</t>
  </si>
  <si>
    <t>Ingegneria Telematica</t>
  </si>
  <si>
    <t>Informatica</t>
  </si>
  <si>
    <t>commenti di interesse</t>
  </si>
  <si>
    <t>interessano sviluppatori s/w</t>
  </si>
  <si>
    <t>la sicurezza informatica interessa prevalentemente ingegneri informatici</t>
  </si>
  <si>
    <t>società di IT che cerca prevalentemente ingegneri informatici</t>
  </si>
  <si>
    <t>interesse anche per ingegneri gestionali</t>
  </si>
  <si>
    <t>ci aspettavamo che gli informatici avessere più competenze</t>
  </si>
  <si>
    <t>per ETF: interesse per controllo  analisi di segnale</t>
  </si>
  <si>
    <t>interesse anche per ingegneri meccanici</t>
  </si>
  <si>
    <t>Inaccettabile</t>
  </si>
  <si>
    <t>Accettabile</t>
  </si>
  <si>
    <t>Discreta</t>
  </si>
  <si>
    <t xml:space="preserve">Buona </t>
  </si>
  <si>
    <t>Ottima</t>
  </si>
  <si>
    <t>No comment</t>
  </si>
  <si>
    <t>Commenti di interesse</t>
  </si>
  <si>
    <t>Per ing. cinema: poca pratica su macchina (es. montaggio)</t>
  </si>
  <si>
    <t>per ing. informatica: Molto buono l'approccio metodologico, più carente la competenza su database e linguaggi</t>
  </si>
  <si>
    <t>per ing. informatica: viste le materie di studio presenti nei curricula dei tirocinanti ci saremmo aspettati una maggior competenza nei confronti dei compiti a loro assegnati</t>
  </si>
  <si>
    <t>per ing. infomatica e cinema: previsti da 6 a 12 mesi di affiancamento e formazione per essere operativi</t>
  </si>
  <si>
    <t>per ing. informatica: difficile valutare, perché le competenze specifiche non ci sono, ma capacità di programmazione discreta</t>
  </si>
  <si>
    <t>Lacune?</t>
  </si>
  <si>
    <t>Tirocinanti ospitati presso azienda</t>
  </si>
  <si>
    <t>Quanti studenti ospitati ?</t>
  </si>
  <si>
    <t>Assunzione di studenti laureati al Politecnico?</t>
  </si>
  <si>
    <t>Livello di competenze tecniche?</t>
  </si>
  <si>
    <t>Si</t>
  </si>
  <si>
    <t>No</t>
  </si>
  <si>
    <t>Ing. informatica</t>
  </si>
  <si>
    <t>Lacune in Java, Database, Php, Javascript. Tali lacune sono ovviate da capacità di imparare e motivazione degli studenti.</t>
  </si>
  <si>
    <t>Nessuna risposta</t>
  </si>
  <si>
    <t>commento alla domanda: errore nel testo....</t>
  </si>
  <si>
    <t>nozioni di base di sicurezza informatica</t>
  </si>
  <si>
    <t>#</t>
  </si>
  <si>
    <t>azienda ha risposto no, ma ha scritto:</t>
  </si>
  <si>
    <t>i commenti di chi ha risposto si, sono riportati nella pagina successiva</t>
  </si>
  <si>
    <t>nessuna conoscenza del linguaggio php</t>
  </si>
  <si>
    <t>generalizzato (telecom italia)</t>
  </si>
  <si>
    <t>alcune competenze erano approssimative, per cui è stato necessario un periodo di affiancamento per molti degli studenti</t>
  </si>
  <si>
    <t>Ing. informatica e elettronica</t>
  </si>
  <si>
    <t>linguaggio di programmazione c++ e saper dimostrare di aver svolto progetti personali</t>
  </si>
  <si>
    <t>gli studenti laureandi alla laurea triennale in ing. informatica avevano una scarsa preparazione nella programmazione a oggetti ed una scarsa conoscenza delle reti. Inoltre dimostrano una scarsa conoscenza pratica (Ndr. "mai smanettato").</t>
  </si>
  <si>
    <t>Ing. del cinema</t>
  </si>
  <si>
    <t>Aspetti pratici</t>
  </si>
  <si>
    <t>conoscenza superificiale dei linguaggi di programmazione e dei framework</t>
  </si>
  <si>
    <t>Lacune nell'applicare le competenze ?</t>
  </si>
  <si>
    <t>non risponde</t>
  </si>
  <si>
    <t>Se si è risposto SI, alla domanda 8, specificare quali lacune sono state risconotrate</t>
  </si>
  <si>
    <t>generalizzata (telecom italia)</t>
  </si>
  <si>
    <t>mancanza di proattività e in alcuni casi di lavorare in gruppo</t>
  </si>
  <si>
    <t>ing. informatica</t>
  </si>
  <si>
    <t>poca dimestichezza nel gestire progetti pratici</t>
  </si>
  <si>
    <t>ing, informatica</t>
  </si>
  <si>
    <t xml:space="preserve">hanno risposto no ed hanno aggiunto un commento: </t>
  </si>
  <si>
    <t>capaci ad applicare le competenze di base, molto ricettivi e veloci</t>
  </si>
  <si>
    <t>ing. infomatica</t>
  </si>
  <si>
    <t>ragazzi svegli, esperienza molto positiva</t>
  </si>
  <si>
    <t>Lacune nelle capacitaà organizzative/relazionali?</t>
  </si>
  <si>
    <t>Nessuna risposa</t>
  </si>
  <si>
    <t>Se si è risposto SI, alla domanda 10, specificare quali lacune sono state risconotrate</t>
  </si>
  <si>
    <t>alcuni candidati, forse a causa di una leggera forma di immaturità, non erano in grado  di affrontare adeguatamente il lavoro a loro assegnato</t>
  </si>
  <si>
    <t>Commenti di chi ha risposto no:</t>
  </si>
  <si>
    <t>buona indipendenza e autonomia</t>
  </si>
  <si>
    <t>ing. cinema</t>
  </si>
  <si>
    <t>scarsa autonomia</t>
  </si>
  <si>
    <t>capacità organizzativa e relazionale molto buona: ragazzi autonomi</t>
  </si>
  <si>
    <t>ing. cinema e informatica</t>
  </si>
  <si>
    <t>relazioni con il cliente. Lacune in aspetti di comunicazione, marketing e commerciale</t>
  </si>
  <si>
    <t>Confronto tra Politecnico ed altri Atenei</t>
  </si>
  <si>
    <t>Inferiore</t>
  </si>
  <si>
    <t>Paragonabile</t>
  </si>
  <si>
    <t>Migliore</t>
  </si>
  <si>
    <t>Non in grado di rispondere</t>
  </si>
  <si>
    <t>Provenienza degli studenti ospitati?</t>
  </si>
  <si>
    <t>interessa programmazione web</t>
  </si>
  <si>
    <t>interesse anche per ingegneri gestionali, meccanici, autoveicolo</t>
  </si>
  <si>
    <t>interessa Android</t>
  </si>
  <si>
    <t>interessa Java</t>
  </si>
  <si>
    <t>Ingegneria Fisica</t>
  </si>
  <si>
    <t>interesse anche per ingegneri aerospaziali</t>
  </si>
  <si>
    <t>per ing. informatica: mancano competenze in programmazione web</t>
  </si>
  <si>
    <t>per ing. informatica: mancano conoscenze su 3D e hanno poca dimistichezza con il C++</t>
  </si>
  <si>
    <t>per inf. Tlc eln e mecc: buona preparazione, no differenze</t>
  </si>
  <si>
    <t>Per ing. cinema: buone competenze trasversali, poca programmazione</t>
  </si>
  <si>
    <t>per ing. informatica: carenze C e C++</t>
  </si>
  <si>
    <t>Se si è risposto SI, alla domanda 7, specificare quali lacune sono state riscontrate</t>
  </si>
  <si>
    <t>mancano conoscenze specifiche, per esempio programmazione web</t>
  </si>
  <si>
    <t>carenze in C++, Java, Java script, programmazione a oggetti</t>
  </si>
  <si>
    <t>generalizzato (robert bosch)</t>
  </si>
  <si>
    <t>carenze linguistiche</t>
  </si>
  <si>
    <t>XML</t>
  </si>
  <si>
    <t>generalizzato (magneti marelli)</t>
  </si>
  <si>
    <t>UML e XML</t>
  </si>
  <si>
    <t>basi di dati</t>
  </si>
  <si>
    <t>Ing. Telecomunicazioni</t>
  </si>
  <si>
    <t>LTE</t>
  </si>
  <si>
    <t>C, C++, sistemi operativi</t>
  </si>
  <si>
    <t>generalizzata (robert bosch)</t>
  </si>
  <si>
    <t>studenti veloci e volenterosi</t>
  </si>
  <si>
    <t>generalizzata (thales)</t>
  </si>
  <si>
    <t>mancanza parte pratica e laboratori</t>
  </si>
  <si>
    <t>mancanza di interesse</t>
  </si>
  <si>
    <t>problemi di lingua per gli stranieri</t>
  </si>
  <si>
    <t>ing. Cinema, tlc e informatica</t>
  </si>
  <si>
    <t>poca conoscenza italiano, poca correttezza (ritardi), poca comunicatività</t>
  </si>
  <si>
    <t>ing. Eln, tlc e informatica</t>
  </si>
  <si>
    <t>poca capacità di relazionarsi</t>
  </si>
  <si>
    <t>per ing. Eln: importanza esperienza extra curriculari</t>
  </si>
  <si>
    <t>per ing. Eln: qualità sopra le aspettative</t>
  </si>
  <si>
    <t>Ing. Informatica e cinema</t>
  </si>
  <si>
    <t>strumenti web, PHP, MySQL, Python, Java</t>
  </si>
  <si>
    <t>ing. Eln</t>
  </si>
  <si>
    <t>lacune nel processo di validazione del progetto</t>
  </si>
  <si>
    <t xml:space="preserve">ing. Eln  </t>
  </si>
  <si>
    <t>poca capacità di deliberare un progetto</t>
  </si>
  <si>
    <t>linguaggi specifici (OpenCL, Singraph, Ruby on rails), scarsa esperienza</t>
  </si>
  <si>
    <t>Numero aziende</t>
  </si>
  <si>
    <t>Ditta</t>
  </si>
  <si>
    <t>email</t>
  </si>
  <si>
    <t>SEICA SpA.</t>
  </si>
  <si>
    <t>agrassino@seica.com</t>
  </si>
  <si>
    <t>ferraro@seica.com</t>
  </si>
  <si>
    <t>PLM SYSTEMS S.r.l.</t>
  </si>
  <si>
    <t>emanuela.borea@plm-systems.com</t>
  </si>
  <si>
    <t>Zero11 S.r.l.</t>
  </si>
  <si>
    <t>a.bosio@zero11.it</t>
  </si>
  <si>
    <t>ISMB</t>
  </si>
  <si>
    <t>biocca@ismb.it</t>
  </si>
  <si>
    <t>cilli@ismb.it</t>
  </si>
  <si>
    <t xml:space="preserve">Telecom Italia </t>
  </si>
  <si>
    <t>enrico.polese@telecomitalia.it</t>
  </si>
  <si>
    <t>cristina.calderaro@telecomitalia.it</t>
  </si>
  <si>
    <t>Coolshop srl.</t>
  </si>
  <si>
    <t>alessandro@coolshop.it</t>
  </si>
  <si>
    <t>enrico@coolshop.it</t>
  </si>
  <si>
    <t>Fidia SpA.</t>
  </si>
  <si>
    <t>c.francese@fidia.it</t>
  </si>
  <si>
    <t>m.boccuto@fidia.it</t>
  </si>
  <si>
    <t>Feedback Italia all'InfoStage</t>
  </si>
  <si>
    <t>ambrosini@feedbackitalia.it</t>
  </si>
  <si>
    <t>scarsi@feedbackitalia.it</t>
  </si>
  <si>
    <t>Digital Forensic Bureau</t>
  </si>
  <si>
    <t>gd@difob.it</t>
  </si>
  <si>
    <t>Fluenty</t>
  </si>
  <si>
    <t>giacomo@fluentify.com</t>
  </si>
  <si>
    <t>Reply</t>
  </si>
  <si>
    <t>marg.frigerio@reply.it</t>
  </si>
  <si>
    <t>f.randaccio@reply.it</t>
  </si>
  <si>
    <t xml:space="preserve">Robert Bosch S.p.A. </t>
  </si>
  <si>
    <t>Irene.Moroso@it.bosch.com</t>
  </si>
  <si>
    <t>fixed-term.Erika.Colomba@it.bosch.com</t>
  </si>
  <si>
    <t>external.Camilla.Giusti@it.bosch.com</t>
  </si>
  <si>
    <t>Blulab</t>
  </si>
  <si>
    <t>daniele@blulab.net</t>
  </si>
  <si>
    <t>Gruppo SCAI</t>
  </si>
  <si>
    <t>Nadia.Cardinale@holding.grupposcai.it</t>
  </si>
  <si>
    <t>EIS S.r.l.</t>
  </si>
  <si>
    <t>aurora.merlino@eisworld.it</t>
  </si>
  <si>
    <t>Ultramundum</t>
  </si>
  <si>
    <t>firstfounder@ultramundum.org</t>
  </si>
  <si>
    <t>INRIM</t>
  </si>
  <si>
    <t>m.sardi@inrim.it</t>
  </si>
  <si>
    <t>m.genovese@inrim.it</t>
  </si>
  <si>
    <t>e.melli@inrim.it</t>
  </si>
  <si>
    <t xml:space="preserve">Poste Italiane </t>
  </si>
  <si>
    <t>deleonardif1@posteitaliane.it</t>
  </si>
  <si>
    <t>NardellaC@posteitaliane.it</t>
  </si>
  <si>
    <t>Nizzag@posteitaliane.it</t>
  </si>
  <si>
    <t>milicia@posteitaliane.it</t>
  </si>
  <si>
    <t xml:space="preserve">AEC SOLUZIONI </t>
  </si>
  <si>
    <t>antonio.tripodi@aecsoluzioni.it</t>
  </si>
  <si>
    <t>Consoft Sistemi S.p.a.</t>
  </si>
  <si>
    <t>raffaella.rivetti@gruppoconsoft.com</t>
  </si>
  <si>
    <t>Magneti Marelli</t>
  </si>
  <si>
    <t>fabio.tosetto@magnetimarelli.com</t>
  </si>
  <si>
    <t>piero.delapierre@magnetimarelli.com</t>
  </si>
  <si>
    <t>lodovico.avogadro@magnetimarelli.com</t>
  </si>
  <si>
    <t>america.aguilarmeca@magnetimarelli.com</t>
  </si>
  <si>
    <t>Auconel</t>
  </si>
  <si>
    <t>pantani@auconel.com</t>
  </si>
  <si>
    <t>T&amp;T Elettronica S.r.l.</t>
  </si>
  <si>
    <t>gianmaria.timossi@tntelettronica.com</t>
  </si>
  <si>
    <t>s2 srl</t>
  </si>
  <si>
    <t>davidet@san.it</t>
  </si>
  <si>
    <t>DIGITALIS S.r.l.</t>
  </si>
  <si>
    <t>digitalis@iride.to.it</t>
  </si>
  <si>
    <t>seac02</t>
  </si>
  <si>
    <t>matteo.gualano@seac02.it</t>
  </si>
  <si>
    <t>Elisa Minocci</t>
  </si>
  <si>
    <t>eminocci@gmail.com</t>
  </si>
  <si>
    <t> AMC Instruments srl</t>
  </si>
  <si>
    <t>aquilino.buco@aemmeci.com</t>
  </si>
  <si>
    <t> E-gate srl</t>
  </si>
  <si>
    <t>guido.tabbia@e-gate.it</t>
  </si>
  <si>
    <t> Intervieweb S.r.l.</t>
  </si>
  <si>
    <t>matteo.cocciardo@intervieweb.it</t>
  </si>
  <si>
    <t>Nofield srl</t>
  </si>
  <si>
    <t>michele.manca@nofield.it</t>
  </si>
  <si>
    <t> Ennova</t>
  </si>
  <si>
    <t>paolo.pomi@ennova.it</t>
  </si>
  <si>
    <t> INTOINO S.r.l</t>
  </si>
  <si>
    <t>besto@intoino.com</t>
  </si>
  <si>
    <t> Mediamente Consulting</t>
  </si>
  <si>
    <t xml:space="preserve">V.Scinicariello@mediamenteconsulting.it </t>
  </si>
  <si>
    <t> TonicMinds srl</t>
  </si>
  <si>
    <t>claudia.barberis@tonicminds.com</t>
  </si>
  <si>
    <t>Skuola.net</t>
  </si>
  <si>
    <t>fabio.giannese@skuola.net</t>
  </si>
  <si>
    <t>RiparAutOnline Srl</t>
  </si>
  <si>
    <t>aurelian@riparautonline.com</t>
  </si>
  <si>
    <t>SCLOBY</t>
  </si>
  <si>
    <t>francesco@scloby.com</t>
  </si>
  <si>
    <t>Squezool</t>
  </si>
  <si>
    <t>federico.dibenedetto@squeezol.com</t>
  </si>
  <si>
    <t>I3P</t>
  </si>
  <si>
    <t>bocci@i3p.it</t>
  </si>
  <si>
    <t>Progetto FreescaleCUP</t>
  </si>
  <si>
    <t>enea.bagalini@polito.it</t>
  </si>
  <si>
    <t>Thales</t>
  </si>
  <si>
    <t>Demis.Boschetti@thalesaleniaspace.com</t>
  </si>
  <si>
    <t>Xhecom S.r.l.</t>
  </si>
  <si>
    <t>giorgio.xhaxho@xhecom.com</t>
  </si>
  <si>
    <t>SynArea</t>
  </si>
  <si>
    <t>guido.coppo@synarea.com</t>
  </si>
  <si>
    <t>ODS</t>
  </si>
  <si>
    <t>lvalenti@supersonica.it</t>
  </si>
  <si>
    <t>Gamba Automazioni</t>
  </si>
  <si>
    <t>g.navone@gambaautomazioni.com</t>
  </si>
  <si>
    <t>microla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</si>
</sst>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0" fontId="1" fillId="2" borderId="0" xfId="0" applyFont="1" applyFill="1"/>
    <xf numFmtId="0" fontId="0" fillId="2" borderId="0" xfId="0" applyFill="1"/>
    <xf numFmtId="0" fontId="3" fillId="0" borderId="0" xfId="0" applyFont="1"/>
    <xf numFmtId="0" fontId="0" fillId="0" borderId="0" xfId="0" applyAlignment="1">
      <alignment horizontal="right"/>
    </xf>
    <xf numFmtId="0" fontId="1" fillId="0" borderId="0" xfId="0" applyFont="1" applyAlignment="1">
      <alignment horizontal="right"/>
    </xf>
    <xf numFmtId="0" fontId="0" fillId="0" borderId="0" xfId="0" applyFont="1" applyFill="1"/>
    <xf numFmtId="0" fontId="4" fillId="0" borderId="0" xfId="0" applyFont="1"/>
    <xf numFmtId="14" fontId="4" fillId="0" borderId="0" xfId="0" applyNumberFormat="1" applyFont="1"/>
    <xf numFmtId="0" fontId="0" fillId="3" borderId="1" xfId="0" applyFill="1" applyBorder="1"/>
    <xf numFmtId="0" fontId="0" fillId="0" borderId="0" xfId="0" applyBorder="1"/>
    <xf numFmtId="0" fontId="0" fillId="4" borderId="0" xfId="0" applyFill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guido.tabbia@e-gate.it" TargetMode="External"/><Relationship Id="rId13" Type="http://schemas.openxmlformats.org/officeDocument/2006/relationships/hyperlink" Target="mailto:enea.bagalini@polito.it" TargetMode="External"/><Relationship Id="rId3" Type="http://schemas.openxmlformats.org/officeDocument/2006/relationships/hyperlink" Target="mailto:aquilino.buco@aemmeci.com" TargetMode="External"/><Relationship Id="rId7" Type="http://schemas.openxmlformats.org/officeDocument/2006/relationships/hyperlink" Target="mailto:aurelian@riparautonline.com" TargetMode="External"/><Relationship Id="rId12" Type="http://schemas.openxmlformats.org/officeDocument/2006/relationships/hyperlink" Target="mailto:besto@intoino.com" TargetMode="External"/><Relationship Id="rId2" Type="http://schemas.openxmlformats.org/officeDocument/2006/relationships/hyperlink" Target="mailto:matteo.cocciardo@intervieweb.it" TargetMode="External"/><Relationship Id="rId1" Type="http://schemas.openxmlformats.org/officeDocument/2006/relationships/hyperlink" Target="mailto:bocci@i3p.it" TargetMode="External"/><Relationship Id="rId6" Type="http://schemas.openxmlformats.org/officeDocument/2006/relationships/hyperlink" Target="mailto:fabio.giannese@skuola.net" TargetMode="External"/><Relationship Id="rId11" Type="http://schemas.openxmlformats.org/officeDocument/2006/relationships/hyperlink" Target="mailto:claudia.barberis@tonicminds.com" TargetMode="External"/><Relationship Id="rId5" Type="http://schemas.openxmlformats.org/officeDocument/2006/relationships/hyperlink" Target="mailto:V.Scinicariello@mediamenteconsulting.it" TargetMode="External"/><Relationship Id="rId10" Type="http://schemas.openxmlformats.org/officeDocument/2006/relationships/hyperlink" Target="mailto:federico.dibenedetto@squeezol.com" TargetMode="External"/><Relationship Id="rId4" Type="http://schemas.openxmlformats.org/officeDocument/2006/relationships/hyperlink" Target="mailto:michele.manca@nofield.it" TargetMode="External"/><Relationship Id="rId9" Type="http://schemas.openxmlformats.org/officeDocument/2006/relationships/hyperlink" Target="mailto:paolo.pomi@ennova.it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50"/>
  <sheetViews>
    <sheetView tabSelected="1" workbookViewId="0">
      <selection sqref="A1:H50"/>
    </sheetView>
  </sheetViews>
  <sheetFormatPr defaultRowHeight="15"/>
  <cols>
    <col min="1" max="1" width="32.7109375" customWidth="1"/>
    <col min="2" max="2" width="12.42578125" customWidth="1"/>
    <col min="3" max="3" width="13.42578125" customWidth="1"/>
    <col min="4" max="4" width="12.85546875" customWidth="1"/>
    <col min="5" max="5" width="39.85546875" customWidth="1"/>
  </cols>
  <sheetData>
    <row r="1" spans="1:8" ht="15.75">
      <c r="A1" s="9" t="s">
        <v>136</v>
      </c>
      <c r="B1" s="9">
        <f>SUM(B4:B79)</f>
        <v>19</v>
      </c>
      <c r="C1" s="9">
        <f>SUM(C4:C79)</f>
        <v>20</v>
      </c>
      <c r="D1" s="9">
        <f>SUM(D4:D79)</f>
        <v>18</v>
      </c>
      <c r="E1" s="9"/>
      <c r="F1" s="9"/>
      <c r="G1" s="9"/>
      <c r="H1" s="9"/>
    </row>
    <row r="3" spans="1:8" ht="15.75">
      <c r="A3" s="9" t="s">
        <v>137</v>
      </c>
      <c r="B3" s="10">
        <v>41682</v>
      </c>
      <c r="C3" s="10">
        <v>41683</v>
      </c>
      <c r="D3" s="10">
        <v>41684</v>
      </c>
      <c r="E3" s="9" t="s">
        <v>138</v>
      </c>
      <c r="F3" s="9"/>
      <c r="G3" s="9"/>
      <c r="H3" s="9"/>
    </row>
    <row r="4" spans="1:8">
      <c r="A4" t="s">
        <v>139</v>
      </c>
      <c r="B4" s="11">
        <v>1</v>
      </c>
      <c r="C4" s="11"/>
      <c r="D4" s="11"/>
      <c r="E4" t="s">
        <v>140</v>
      </c>
      <c r="F4" t="s">
        <v>141</v>
      </c>
    </row>
    <row r="5" spans="1:8">
      <c r="A5" t="s">
        <v>142</v>
      </c>
      <c r="B5" s="11"/>
      <c r="C5" s="11">
        <v>1</v>
      </c>
      <c r="D5" s="11"/>
      <c r="E5" t="s">
        <v>143</v>
      </c>
    </row>
    <row r="6" spans="1:8">
      <c r="A6" t="s">
        <v>144</v>
      </c>
      <c r="B6" s="11">
        <v>1</v>
      </c>
      <c r="C6" s="11"/>
      <c r="D6" s="11"/>
      <c r="E6" t="s">
        <v>145</v>
      </c>
    </row>
    <row r="7" spans="1:8">
      <c r="A7" t="s">
        <v>146</v>
      </c>
      <c r="B7" s="11">
        <v>1</v>
      </c>
      <c r="C7" s="11"/>
      <c r="D7" s="11"/>
      <c r="E7" t="s">
        <v>147</v>
      </c>
      <c r="F7" t="s">
        <v>148</v>
      </c>
    </row>
    <row r="8" spans="1:8">
      <c r="A8" t="s">
        <v>149</v>
      </c>
      <c r="B8" s="11"/>
      <c r="C8" s="11"/>
      <c r="D8" s="11">
        <v>1</v>
      </c>
      <c r="E8" t="s">
        <v>150</v>
      </c>
      <c r="F8" t="s">
        <v>151</v>
      </c>
    </row>
    <row r="9" spans="1:8">
      <c r="A9" t="s">
        <v>152</v>
      </c>
      <c r="B9" s="11">
        <v>1</v>
      </c>
      <c r="C9" s="11"/>
      <c r="D9" s="11"/>
      <c r="E9" t="s">
        <v>153</v>
      </c>
      <c r="F9" t="s">
        <v>154</v>
      </c>
    </row>
    <row r="10" spans="1:8">
      <c r="A10" t="s">
        <v>155</v>
      </c>
      <c r="B10" s="11"/>
      <c r="C10" s="11">
        <v>1</v>
      </c>
      <c r="D10" s="11"/>
      <c r="E10" t="s">
        <v>156</v>
      </c>
      <c r="F10" t="s">
        <v>157</v>
      </c>
    </row>
    <row r="11" spans="1:8">
      <c r="A11" t="s">
        <v>158</v>
      </c>
      <c r="B11" s="11"/>
      <c r="C11" s="11">
        <v>1</v>
      </c>
      <c r="D11" s="11"/>
      <c r="E11" t="s">
        <v>159</v>
      </c>
      <c r="F11" t="s">
        <v>160</v>
      </c>
    </row>
    <row r="12" spans="1:8">
      <c r="A12" t="s">
        <v>161</v>
      </c>
      <c r="B12" s="11"/>
      <c r="C12" s="11"/>
      <c r="D12" s="11">
        <v>1</v>
      </c>
      <c r="E12" t="s">
        <v>162</v>
      </c>
    </row>
    <row r="13" spans="1:8">
      <c r="A13" t="s">
        <v>163</v>
      </c>
      <c r="B13" s="11"/>
      <c r="C13" s="11"/>
      <c r="D13" s="11">
        <v>1</v>
      </c>
      <c r="E13" t="s">
        <v>164</v>
      </c>
    </row>
    <row r="14" spans="1:8">
      <c r="A14" t="s">
        <v>165</v>
      </c>
      <c r="B14" s="11"/>
      <c r="C14" s="11"/>
      <c r="D14" s="11">
        <v>1</v>
      </c>
      <c r="E14" t="s">
        <v>166</v>
      </c>
      <c r="F14" t="s">
        <v>167</v>
      </c>
    </row>
    <row r="15" spans="1:8">
      <c r="A15" t="s">
        <v>168</v>
      </c>
      <c r="B15" s="11">
        <v>1</v>
      </c>
      <c r="C15" s="11">
        <v>1</v>
      </c>
      <c r="D15" s="11"/>
      <c r="E15" t="s">
        <v>169</v>
      </c>
      <c r="F15" t="s">
        <v>170</v>
      </c>
      <c r="G15" t="s">
        <v>171</v>
      </c>
    </row>
    <row r="16" spans="1:8">
      <c r="A16" t="s">
        <v>172</v>
      </c>
      <c r="B16" s="11">
        <v>1</v>
      </c>
      <c r="C16" s="11"/>
      <c r="D16" s="11"/>
      <c r="E16" t="s">
        <v>173</v>
      </c>
    </row>
    <row r="17" spans="1:8">
      <c r="A17" t="s">
        <v>174</v>
      </c>
      <c r="B17" s="11"/>
      <c r="C17" s="11"/>
      <c r="D17" s="11">
        <v>1</v>
      </c>
      <c r="E17" t="s">
        <v>175</v>
      </c>
    </row>
    <row r="18" spans="1:8">
      <c r="A18" t="s">
        <v>176</v>
      </c>
      <c r="B18" s="11">
        <v>1</v>
      </c>
      <c r="C18" s="11"/>
      <c r="D18" s="11"/>
      <c r="E18" t="s">
        <v>177</v>
      </c>
    </row>
    <row r="19" spans="1:8">
      <c r="A19" t="s">
        <v>178</v>
      </c>
      <c r="B19" s="11"/>
      <c r="C19" s="11">
        <v>1</v>
      </c>
      <c r="D19" s="11"/>
      <c r="E19" t="s">
        <v>179</v>
      </c>
    </row>
    <row r="20" spans="1:8">
      <c r="A20" t="s">
        <v>180</v>
      </c>
      <c r="B20" s="11">
        <v>1</v>
      </c>
      <c r="C20" s="11"/>
      <c r="D20" s="11"/>
      <c r="E20" t="s">
        <v>181</v>
      </c>
      <c r="F20" t="s">
        <v>182</v>
      </c>
      <c r="G20" t="s">
        <v>183</v>
      </c>
    </row>
    <row r="21" spans="1:8">
      <c r="A21" t="s">
        <v>184</v>
      </c>
      <c r="B21" s="11">
        <v>1</v>
      </c>
      <c r="C21" s="11"/>
      <c r="D21" s="11"/>
      <c r="E21" t="s">
        <v>185</v>
      </c>
      <c r="F21" t="s">
        <v>186</v>
      </c>
      <c r="G21" t="s">
        <v>187</v>
      </c>
      <c r="H21" t="s">
        <v>188</v>
      </c>
    </row>
    <row r="22" spans="1:8">
      <c r="A22" t="s">
        <v>189</v>
      </c>
      <c r="B22" s="11"/>
      <c r="C22" s="11"/>
      <c r="D22" s="11">
        <v>1</v>
      </c>
      <c r="E22" t="s">
        <v>190</v>
      </c>
    </row>
    <row r="23" spans="1:8">
      <c r="A23" t="s">
        <v>191</v>
      </c>
      <c r="B23" s="11"/>
      <c r="C23" s="11"/>
      <c r="D23" s="11">
        <v>1</v>
      </c>
      <c r="E23" t="s">
        <v>192</v>
      </c>
    </row>
    <row r="24" spans="1:8">
      <c r="A24" t="s">
        <v>193</v>
      </c>
      <c r="B24" s="11"/>
      <c r="C24" s="11">
        <v>1</v>
      </c>
      <c r="D24" s="11"/>
      <c r="E24" t="s">
        <v>194</v>
      </c>
      <c r="F24" t="s">
        <v>195</v>
      </c>
      <c r="G24" t="s">
        <v>196</v>
      </c>
      <c r="H24" t="s">
        <v>197</v>
      </c>
    </row>
    <row r="25" spans="1:8">
      <c r="A25" t="s">
        <v>198</v>
      </c>
      <c r="B25" s="11"/>
      <c r="C25" s="11"/>
      <c r="D25" s="11">
        <v>1</v>
      </c>
      <c r="E25" t="s">
        <v>199</v>
      </c>
    </row>
    <row r="26" spans="1:8">
      <c r="A26" t="s">
        <v>200</v>
      </c>
      <c r="B26" s="11"/>
      <c r="C26" s="11"/>
      <c r="D26" s="11">
        <v>1</v>
      </c>
      <c r="E26" t="s">
        <v>201</v>
      </c>
    </row>
    <row r="27" spans="1:8">
      <c r="A27" t="s">
        <v>202</v>
      </c>
      <c r="B27" s="11"/>
      <c r="C27" s="11">
        <v>1</v>
      </c>
      <c r="D27" s="11"/>
      <c r="E27" t="s">
        <v>203</v>
      </c>
    </row>
    <row r="28" spans="1:8">
      <c r="A28" t="s">
        <v>204</v>
      </c>
      <c r="B28" s="11"/>
      <c r="C28" s="11">
        <v>1</v>
      </c>
      <c r="D28" s="11"/>
      <c r="E28" t="s">
        <v>205</v>
      </c>
    </row>
    <row r="29" spans="1:8">
      <c r="A29" t="s">
        <v>206</v>
      </c>
      <c r="B29" s="11"/>
      <c r="C29" s="11"/>
      <c r="D29" s="11">
        <v>1</v>
      </c>
      <c r="E29" t="s">
        <v>207</v>
      </c>
    </row>
    <row r="30" spans="1:8">
      <c r="A30" t="s">
        <v>208</v>
      </c>
      <c r="B30" s="11"/>
      <c r="C30" s="11">
        <v>1</v>
      </c>
      <c r="D30" s="11"/>
      <c r="E30" s="12" t="s">
        <v>209</v>
      </c>
    </row>
    <row r="31" spans="1:8">
      <c r="A31" t="s">
        <v>210</v>
      </c>
      <c r="B31" s="11"/>
      <c r="C31" s="11">
        <v>1</v>
      </c>
      <c r="D31" s="11">
        <v>1</v>
      </c>
      <c r="E31" s="12" t="s">
        <v>211</v>
      </c>
    </row>
    <row r="32" spans="1:8">
      <c r="A32" t="s">
        <v>212</v>
      </c>
      <c r="B32" s="11">
        <v>1</v>
      </c>
      <c r="C32" s="11"/>
      <c r="D32" s="11"/>
      <c r="E32" s="12" t="s">
        <v>213</v>
      </c>
    </row>
    <row r="33" spans="1:5">
      <c r="A33" t="s">
        <v>214</v>
      </c>
      <c r="B33" s="11">
        <v>1</v>
      </c>
      <c r="C33" s="11">
        <v>1</v>
      </c>
      <c r="D33" s="11"/>
      <c r="E33" s="12" t="s">
        <v>215</v>
      </c>
    </row>
    <row r="34" spans="1:5">
      <c r="A34" t="s">
        <v>216</v>
      </c>
      <c r="B34" s="11"/>
      <c r="C34" s="11">
        <v>1</v>
      </c>
      <c r="D34" s="11">
        <v>1</v>
      </c>
      <c r="E34" s="12" t="s">
        <v>217</v>
      </c>
    </row>
    <row r="35" spans="1:5">
      <c r="A35" t="s">
        <v>218</v>
      </c>
      <c r="B35" s="11">
        <v>1</v>
      </c>
      <c r="C35" s="11"/>
      <c r="D35" s="11">
        <v>1</v>
      </c>
      <c r="E35" s="12" t="s">
        <v>219</v>
      </c>
    </row>
    <row r="36" spans="1:5">
      <c r="A36" t="s">
        <v>220</v>
      </c>
      <c r="B36" s="11"/>
      <c r="C36" s="11"/>
      <c r="D36" s="11">
        <v>1</v>
      </c>
      <c r="E36" s="12" t="s">
        <v>221</v>
      </c>
    </row>
    <row r="37" spans="1:5">
      <c r="A37" t="s">
        <v>222</v>
      </c>
      <c r="B37" s="11"/>
      <c r="C37" s="11">
        <v>1</v>
      </c>
      <c r="D37" s="11"/>
      <c r="E37" s="12" t="s">
        <v>223</v>
      </c>
    </row>
    <row r="38" spans="1:5">
      <c r="A38" t="s">
        <v>224</v>
      </c>
      <c r="B38" s="11">
        <v>1</v>
      </c>
      <c r="C38" s="11"/>
      <c r="D38" s="11"/>
      <c r="E38" s="12" t="s">
        <v>225</v>
      </c>
    </row>
    <row r="39" spans="1:5">
      <c r="A39" t="s">
        <v>226</v>
      </c>
      <c r="B39" s="11"/>
      <c r="C39" s="11">
        <v>1</v>
      </c>
      <c r="D39" s="11"/>
      <c r="E39" s="12" t="s">
        <v>227</v>
      </c>
    </row>
    <row r="40" spans="1:5">
      <c r="A40" t="s">
        <v>228</v>
      </c>
      <c r="B40" s="11">
        <v>1</v>
      </c>
      <c r="C40" s="11"/>
      <c r="D40" s="11"/>
      <c r="E40" s="12" t="s">
        <v>229</v>
      </c>
    </row>
    <row r="41" spans="1:5">
      <c r="A41" t="s">
        <v>230</v>
      </c>
      <c r="B41" s="11"/>
      <c r="C41" s="11">
        <v>1</v>
      </c>
      <c r="D41" s="11">
        <v>1</v>
      </c>
      <c r="E41" s="12" t="s">
        <v>231</v>
      </c>
    </row>
    <row r="42" spans="1:5">
      <c r="A42" t="s">
        <v>232</v>
      </c>
      <c r="B42" s="11">
        <v>1</v>
      </c>
      <c r="C42" s="11">
        <v>1</v>
      </c>
      <c r="D42" s="11"/>
      <c r="E42" s="12" t="s">
        <v>233</v>
      </c>
    </row>
    <row r="43" spans="1:5">
      <c r="A43" t="s">
        <v>234</v>
      </c>
      <c r="B43" s="11">
        <v>1</v>
      </c>
      <c r="C43" s="11">
        <v>1</v>
      </c>
      <c r="D43" s="11">
        <v>1</v>
      </c>
      <c r="E43" s="12" t="s">
        <v>235</v>
      </c>
    </row>
    <row r="44" spans="1:5">
      <c r="A44" t="s">
        <v>236</v>
      </c>
      <c r="B44" s="11">
        <v>1</v>
      </c>
      <c r="C44" s="11"/>
      <c r="D44" s="11"/>
      <c r="E44" t="s">
        <v>237</v>
      </c>
    </row>
    <row r="45" spans="1:5">
      <c r="A45" s="13" t="s">
        <v>238</v>
      </c>
      <c r="B45">
        <v>1</v>
      </c>
      <c r="E45" t="s">
        <v>239</v>
      </c>
    </row>
    <row r="46" spans="1:5">
      <c r="A46" s="13" t="s">
        <v>240</v>
      </c>
      <c r="D46">
        <v>1</v>
      </c>
      <c r="E46" t="s">
        <v>241</v>
      </c>
    </row>
    <row r="47" spans="1:5">
      <c r="A47" s="4" t="s">
        <v>242</v>
      </c>
      <c r="B47">
        <v>1</v>
      </c>
      <c r="C47">
        <v>1</v>
      </c>
      <c r="E47" t="s">
        <v>243</v>
      </c>
    </row>
    <row r="48" spans="1:5">
      <c r="A48" s="4" t="s">
        <v>244</v>
      </c>
      <c r="C48">
        <v>1</v>
      </c>
      <c r="E48" t="s">
        <v>245</v>
      </c>
    </row>
    <row r="49" spans="1:5">
      <c r="A49" s="13" t="s">
        <v>246</v>
      </c>
      <c r="D49">
        <v>1</v>
      </c>
      <c r="E49" t="s">
        <v>247</v>
      </c>
    </row>
    <row r="50" spans="1:5">
      <c r="A50" s="4" t="s">
        <v>248</v>
      </c>
      <c r="C50">
        <v>1</v>
      </c>
      <c r="E50" t="s">
        <v>234</v>
      </c>
    </row>
  </sheetData>
  <hyperlinks>
    <hyperlink ref="E43" r:id="rId1"/>
    <hyperlink ref="E33" r:id="rId2" display="mailto:matteo.cocciardo@intervieweb.it"/>
    <hyperlink ref="E31" r:id="rId3" display="mailto:aquilino.buco@aemmeci.com"/>
    <hyperlink ref="E34" r:id="rId4" display="mailto:michele.manca@nofield.it"/>
    <hyperlink ref="E37" r:id="rId5" display="mailto:V.Scinicariello@mediamenteconsulting.it"/>
    <hyperlink ref="E39" r:id="rId6" display="mailto:fabio.giannese@skuola.net"/>
    <hyperlink ref="E40" r:id="rId7" display="mailto:aurelian@riparautonline.com"/>
    <hyperlink ref="E32" r:id="rId8" display="mailto:guido.tabbia@e-gate.it"/>
    <hyperlink ref="E35" r:id="rId9" display="mailto:paolo.pomi@ennova.it"/>
    <hyperlink ref="E42" r:id="rId10" display="mailto:federico.dibenedetto@squeezol.com"/>
    <hyperlink ref="E38" r:id="rId11" display="mailto:claudia.barberis@tonicminds.com"/>
    <hyperlink ref="E36" r:id="rId12" display="mailto:besto@intoino.com"/>
    <hyperlink ref="E44" r:id="rId13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:B7"/>
  <sheetViews>
    <sheetView workbookViewId="0">
      <selection activeCell="B8" sqref="B8"/>
    </sheetView>
  </sheetViews>
  <sheetFormatPr defaultRowHeight="15"/>
  <cols>
    <col min="1" max="1" width="27.42578125" customWidth="1"/>
  </cols>
  <sheetData>
    <row r="1" spans="1:2">
      <c r="A1" s="1" t="s">
        <v>67</v>
      </c>
    </row>
    <row r="3" spans="1:2">
      <c r="A3" t="s">
        <v>68</v>
      </c>
      <c r="B3" t="s">
        <v>69</v>
      </c>
    </row>
    <row r="4" spans="1:2">
      <c r="A4" t="s">
        <v>70</v>
      </c>
      <c r="B4" t="s">
        <v>71</v>
      </c>
    </row>
    <row r="5" spans="1:2">
      <c r="A5" t="s">
        <v>117</v>
      </c>
      <c r="B5" t="s">
        <v>118</v>
      </c>
    </row>
    <row r="6" spans="1:2">
      <c r="A6" t="s">
        <v>119</v>
      </c>
      <c r="B6" t="s">
        <v>120</v>
      </c>
    </row>
    <row r="7" spans="1:2">
      <c r="A7" t="s">
        <v>131</v>
      </c>
      <c r="B7" t="s">
        <v>132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AN8"/>
  <sheetViews>
    <sheetView workbookViewId="0">
      <selection activeCell="D3" sqref="D3:D4"/>
    </sheetView>
  </sheetViews>
  <sheetFormatPr defaultRowHeight="15"/>
  <cols>
    <col min="1" max="1" width="22.42578125" customWidth="1"/>
    <col min="3" max="3" width="12.85546875" customWidth="1"/>
    <col min="5" max="5" width="6.28515625" customWidth="1"/>
    <col min="6" max="40" width="2.7109375" customWidth="1"/>
  </cols>
  <sheetData>
    <row r="1" spans="1:40">
      <c r="A1" s="1" t="s">
        <v>77</v>
      </c>
      <c r="D1" s="6" t="s">
        <v>53</v>
      </c>
      <c r="E1" s="6" t="s">
        <v>5</v>
      </c>
    </row>
    <row r="2" spans="1:40">
      <c r="A2" t="s">
        <v>46</v>
      </c>
      <c r="D2">
        <f>SUM(G2:AN2)</f>
        <v>8</v>
      </c>
      <c r="E2">
        <f>D2/contatore!A$1*100</f>
        <v>23.52941176470588</v>
      </c>
      <c r="G2">
        <v>1</v>
      </c>
      <c r="Q2">
        <v>1</v>
      </c>
      <c r="W2">
        <v>1</v>
      </c>
      <c r="Y2">
        <v>1</v>
      </c>
      <c r="Z2">
        <v>1</v>
      </c>
      <c r="AE2">
        <v>1</v>
      </c>
      <c r="AK2">
        <v>1</v>
      </c>
      <c r="AN2">
        <v>1</v>
      </c>
    </row>
    <row r="3" spans="1:40">
      <c r="A3" t="s">
        <v>47</v>
      </c>
      <c r="D3">
        <f t="shared" ref="D3:D4" si="0">SUM(G3:AN3)</f>
        <v>20</v>
      </c>
      <c r="E3">
        <f>D3/contatore!A$1*100</f>
        <v>58.82352941176471</v>
      </c>
      <c r="F3">
        <v>1</v>
      </c>
      <c r="H3">
        <v>1</v>
      </c>
      <c r="I3">
        <v>1</v>
      </c>
      <c r="J3">
        <v>1</v>
      </c>
      <c r="K3">
        <v>1</v>
      </c>
      <c r="L3">
        <v>1</v>
      </c>
      <c r="M3">
        <v>1</v>
      </c>
      <c r="N3">
        <v>1</v>
      </c>
      <c r="O3">
        <v>1</v>
      </c>
      <c r="P3">
        <v>1</v>
      </c>
      <c r="R3">
        <v>1</v>
      </c>
      <c r="S3">
        <v>1</v>
      </c>
      <c r="AA3">
        <v>1</v>
      </c>
      <c r="AB3">
        <v>1</v>
      </c>
      <c r="AC3">
        <v>1</v>
      </c>
      <c r="AD3">
        <v>1</v>
      </c>
      <c r="AG3">
        <v>1</v>
      </c>
      <c r="AI3">
        <v>1</v>
      </c>
      <c r="AJ3">
        <v>1</v>
      </c>
      <c r="AL3">
        <v>1</v>
      </c>
      <c r="AM3">
        <v>1</v>
      </c>
    </row>
    <row r="4" spans="1:40">
      <c r="A4" t="s">
        <v>78</v>
      </c>
      <c r="D4">
        <f t="shared" si="0"/>
        <v>6</v>
      </c>
      <c r="E4">
        <f>D4/contatore!A$1*100</f>
        <v>17.647058823529413</v>
      </c>
      <c r="T4">
        <v>1</v>
      </c>
      <c r="U4">
        <v>1</v>
      </c>
      <c r="V4">
        <v>1</v>
      </c>
      <c r="X4">
        <v>1</v>
      </c>
      <c r="AF4">
        <v>1</v>
      </c>
      <c r="AH4">
        <v>1</v>
      </c>
    </row>
    <row r="5" spans="1:40">
      <c r="E5">
        <f>SUM(E2:E4)</f>
        <v>100</v>
      </c>
    </row>
    <row r="6" spans="1:40">
      <c r="A6" t="s">
        <v>81</v>
      </c>
    </row>
    <row r="7" spans="1:40">
      <c r="A7" t="s">
        <v>70</v>
      </c>
      <c r="B7" t="s">
        <v>82</v>
      </c>
    </row>
    <row r="8" spans="1:40">
      <c r="A8" t="s">
        <v>70</v>
      </c>
      <c r="B8" t="s">
        <v>85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10"/>
  <sheetViews>
    <sheetView workbookViewId="0">
      <selection activeCell="B11" sqref="B11"/>
    </sheetView>
  </sheetViews>
  <sheetFormatPr defaultRowHeight="15"/>
  <cols>
    <col min="1" max="1" width="27.28515625" customWidth="1"/>
  </cols>
  <sheetData>
    <row r="1" spans="1:2">
      <c r="A1" s="1" t="s">
        <v>79</v>
      </c>
    </row>
    <row r="3" spans="1:2">
      <c r="A3" t="s">
        <v>70</v>
      </c>
      <c r="B3" t="s">
        <v>80</v>
      </c>
    </row>
    <row r="4" spans="1:2">
      <c r="A4" t="s">
        <v>83</v>
      </c>
      <c r="B4" t="s">
        <v>84</v>
      </c>
    </row>
    <row r="5" spans="1:2">
      <c r="A5" t="s">
        <v>86</v>
      </c>
      <c r="B5" t="s">
        <v>87</v>
      </c>
    </row>
    <row r="6" spans="1:2">
      <c r="A6" t="s">
        <v>70</v>
      </c>
      <c r="B6" t="s">
        <v>121</v>
      </c>
    </row>
    <row r="7" spans="1:2">
      <c r="A7" t="s">
        <v>70</v>
      </c>
      <c r="B7" t="s">
        <v>122</v>
      </c>
    </row>
    <row r="8" spans="1:2">
      <c r="A8" t="s">
        <v>123</v>
      </c>
      <c r="B8" t="s">
        <v>124</v>
      </c>
    </row>
    <row r="9" spans="1:2">
      <c r="A9" t="s">
        <v>125</v>
      </c>
      <c r="B9" t="s">
        <v>126</v>
      </c>
    </row>
    <row r="10" spans="1:2">
      <c r="A10" t="s">
        <v>133</v>
      </c>
      <c r="B10" t="s">
        <v>134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AL8"/>
  <sheetViews>
    <sheetView workbookViewId="0">
      <selection activeCell="C4" sqref="C4:C6"/>
    </sheetView>
  </sheetViews>
  <sheetFormatPr defaultRowHeight="15"/>
  <cols>
    <col min="1" max="1" width="15" customWidth="1"/>
    <col min="4" max="4" width="4.85546875" customWidth="1"/>
    <col min="5" max="38" width="2.7109375" customWidth="1"/>
  </cols>
  <sheetData>
    <row r="1" spans="1:38">
      <c r="A1" s="1" t="s">
        <v>88</v>
      </c>
    </row>
    <row r="2" spans="1:38">
      <c r="C2" s="6" t="s">
        <v>53</v>
      </c>
      <c r="D2" s="6" t="s">
        <v>5</v>
      </c>
    </row>
    <row r="3" spans="1:38">
      <c r="A3" t="s">
        <v>89</v>
      </c>
      <c r="C3">
        <f>SUM(E3:AL3)</f>
        <v>0</v>
      </c>
      <c r="D3">
        <f>C3/contatore!A$1*100</f>
        <v>0</v>
      </c>
    </row>
    <row r="4" spans="1:38">
      <c r="A4" t="s">
        <v>90</v>
      </c>
      <c r="C4">
        <f t="shared" ref="C4:C6" si="0">SUM(E4:AL4)</f>
        <v>10</v>
      </c>
      <c r="D4">
        <f>C4/contatore!A$1*100</f>
        <v>29.411764705882355</v>
      </c>
      <c r="F4">
        <v>1</v>
      </c>
      <c r="M4">
        <v>1</v>
      </c>
      <c r="O4">
        <v>1</v>
      </c>
      <c r="Q4">
        <v>1</v>
      </c>
      <c r="V4">
        <v>1</v>
      </c>
      <c r="W4">
        <v>1</v>
      </c>
      <c r="Y4">
        <v>1</v>
      </c>
      <c r="Z4">
        <v>1</v>
      </c>
      <c r="AD4">
        <v>1</v>
      </c>
      <c r="AG4">
        <v>1</v>
      </c>
    </row>
    <row r="5" spans="1:38">
      <c r="A5" t="s">
        <v>91</v>
      </c>
      <c r="C5">
        <f t="shared" si="0"/>
        <v>8</v>
      </c>
      <c r="D5">
        <f>C5/contatore!A$1*100</f>
        <v>23.52941176470588</v>
      </c>
      <c r="E5">
        <v>1</v>
      </c>
      <c r="K5">
        <v>1</v>
      </c>
      <c r="L5">
        <v>1</v>
      </c>
      <c r="P5">
        <v>1</v>
      </c>
      <c r="AA5">
        <v>1</v>
      </c>
      <c r="AB5">
        <v>1</v>
      </c>
      <c r="AC5">
        <v>1</v>
      </c>
      <c r="AH5">
        <v>1</v>
      </c>
    </row>
    <row r="6" spans="1:38">
      <c r="A6" t="s">
        <v>92</v>
      </c>
      <c r="C6">
        <f t="shared" si="0"/>
        <v>16</v>
      </c>
      <c r="D6">
        <f>C6/contatore!A$1*100</f>
        <v>47.058823529411761</v>
      </c>
      <c r="G6">
        <v>1</v>
      </c>
      <c r="H6">
        <v>1</v>
      </c>
      <c r="I6">
        <v>1</v>
      </c>
      <c r="J6">
        <v>1</v>
      </c>
      <c r="N6">
        <v>1</v>
      </c>
      <c r="R6">
        <v>1</v>
      </c>
      <c r="S6">
        <v>1</v>
      </c>
      <c r="T6">
        <v>1</v>
      </c>
      <c r="U6">
        <v>1</v>
      </c>
      <c r="X6">
        <v>1</v>
      </c>
      <c r="AE6">
        <v>1</v>
      </c>
      <c r="AF6">
        <v>1</v>
      </c>
      <c r="AI6">
        <v>1</v>
      </c>
      <c r="AJ6">
        <v>1</v>
      </c>
      <c r="AK6">
        <v>1</v>
      </c>
      <c r="AL6">
        <v>1</v>
      </c>
    </row>
    <row r="8" spans="1:38">
      <c r="D8">
        <f>SUM(D3:D6)</f>
        <v>100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A2" sqref="A2"/>
    </sheetView>
  </sheetViews>
  <sheetFormatPr defaultRowHeight="15"/>
  <sheetData>
    <row r="1" spans="1:1">
      <c r="A1">
        <f>17+17</f>
        <v>34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K6"/>
  <sheetViews>
    <sheetView workbookViewId="0">
      <selection activeCell="B4" sqref="B4:B6"/>
    </sheetView>
  </sheetViews>
  <sheetFormatPr defaultRowHeight="15"/>
  <cols>
    <col min="1" max="1" width="58.42578125" customWidth="1"/>
    <col min="2" max="2" width="8.7109375" customWidth="1"/>
    <col min="3" max="3" width="5.42578125" customWidth="1"/>
    <col min="4" max="37" width="2.7109375" customWidth="1"/>
  </cols>
  <sheetData>
    <row r="1" spans="1:37" ht="15.75">
      <c r="A1" s="5" t="s">
        <v>42</v>
      </c>
    </row>
    <row r="2" spans="1:37">
      <c r="B2" t="s">
        <v>4</v>
      </c>
      <c r="C2" t="s">
        <v>5</v>
      </c>
    </row>
    <row r="3" spans="1:37">
      <c r="A3" t="s">
        <v>0</v>
      </c>
      <c r="B3">
        <f>SUM(D3:AK3)</f>
        <v>29</v>
      </c>
      <c r="C3">
        <f>B3/contatore!A$1*100</f>
        <v>85.294117647058826</v>
      </c>
      <c r="D3">
        <v>1</v>
      </c>
      <c r="F3">
        <v>1</v>
      </c>
      <c r="G3">
        <v>1</v>
      </c>
      <c r="H3">
        <v>1</v>
      </c>
      <c r="I3">
        <v>1</v>
      </c>
      <c r="J3">
        <v>1</v>
      </c>
      <c r="K3">
        <v>1</v>
      </c>
      <c r="L3">
        <v>1</v>
      </c>
      <c r="M3">
        <v>1</v>
      </c>
      <c r="N3">
        <v>1</v>
      </c>
      <c r="O3">
        <v>1</v>
      </c>
      <c r="Q3">
        <v>1</v>
      </c>
      <c r="R3">
        <v>1</v>
      </c>
      <c r="T3">
        <v>1</v>
      </c>
      <c r="U3">
        <v>1</v>
      </c>
      <c r="V3">
        <v>1</v>
      </c>
      <c r="W3">
        <v>1</v>
      </c>
      <c r="X3">
        <v>1</v>
      </c>
      <c r="Y3">
        <v>1</v>
      </c>
      <c r="AA3">
        <v>1</v>
      </c>
      <c r="AC3">
        <v>1</v>
      </c>
      <c r="AD3">
        <v>1</v>
      </c>
      <c r="AE3">
        <v>1</v>
      </c>
      <c r="AF3">
        <v>1</v>
      </c>
      <c r="AG3">
        <v>1</v>
      </c>
      <c r="AH3">
        <v>1</v>
      </c>
      <c r="AI3">
        <v>1</v>
      </c>
      <c r="AJ3">
        <v>1</v>
      </c>
      <c r="AK3">
        <v>1</v>
      </c>
    </row>
    <row r="4" spans="1:37">
      <c r="A4" t="s">
        <v>1</v>
      </c>
      <c r="B4">
        <f t="shared" ref="B4:B6" si="0">SUM(D4:AK4)</f>
        <v>8</v>
      </c>
      <c r="C4">
        <f>B4/contatore!A$1*100</f>
        <v>23.52941176470588</v>
      </c>
      <c r="I4">
        <v>1</v>
      </c>
      <c r="L4">
        <v>1</v>
      </c>
      <c r="N4">
        <v>1</v>
      </c>
      <c r="Y4">
        <v>1</v>
      </c>
      <c r="AA4">
        <v>1</v>
      </c>
      <c r="AC4">
        <v>1</v>
      </c>
      <c r="AI4">
        <v>1</v>
      </c>
      <c r="AJ4">
        <v>1</v>
      </c>
    </row>
    <row r="5" spans="1:37">
      <c r="A5" t="s">
        <v>2</v>
      </c>
      <c r="B5">
        <f t="shared" si="0"/>
        <v>14</v>
      </c>
      <c r="C5">
        <f>B5/contatore!A$1*100</f>
        <v>41.17647058823529</v>
      </c>
      <c r="F5">
        <v>1</v>
      </c>
      <c r="H5">
        <v>1</v>
      </c>
      <c r="J5">
        <v>1</v>
      </c>
      <c r="R5">
        <v>1</v>
      </c>
      <c r="T5">
        <v>1</v>
      </c>
      <c r="U5">
        <v>1</v>
      </c>
      <c r="X5">
        <v>1</v>
      </c>
      <c r="Y5">
        <v>1</v>
      </c>
      <c r="AA5">
        <v>1</v>
      </c>
      <c r="AB5">
        <v>1</v>
      </c>
      <c r="AC5">
        <v>1</v>
      </c>
      <c r="AD5">
        <v>1</v>
      </c>
      <c r="AG5">
        <v>1</v>
      </c>
      <c r="AK5">
        <v>1</v>
      </c>
    </row>
    <row r="6" spans="1:37">
      <c r="A6" t="s">
        <v>3</v>
      </c>
      <c r="B6">
        <f t="shared" si="0"/>
        <v>18</v>
      </c>
      <c r="C6">
        <f>B6/contatore!A$1*100</f>
        <v>52.941176470588239</v>
      </c>
      <c r="D6">
        <v>1</v>
      </c>
      <c r="F6">
        <v>1</v>
      </c>
      <c r="J6">
        <v>1</v>
      </c>
      <c r="K6">
        <v>1</v>
      </c>
      <c r="L6">
        <v>1</v>
      </c>
      <c r="R6">
        <v>1</v>
      </c>
      <c r="T6">
        <v>1</v>
      </c>
      <c r="X6">
        <v>1</v>
      </c>
      <c r="AA6">
        <v>1</v>
      </c>
      <c r="AB6">
        <v>1</v>
      </c>
      <c r="AC6">
        <v>1</v>
      </c>
      <c r="AD6">
        <v>1</v>
      </c>
      <c r="AE6">
        <v>1</v>
      </c>
      <c r="AF6">
        <v>1</v>
      </c>
      <c r="AG6">
        <v>1</v>
      </c>
      <c r="AI6">
        <v>1</v>
      </c>
      <c r="AJ6">
        <v>1</v>
      </c>
      <c r="AK6">
        <v>1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J3"/>
  <sheetViews>
    <sheetView workbookViewId="0">
      <selection activeCell="B3" sqref="B3"/>
    </sheetView>
  </sheetViews>
  <sheetFormatPr defaultRowHeight="15"/>
  <cols>
    <col min="1" max="1" width="26.7109375" customWidth="1"/>
    <col min="3" max="36" width="2.7109375" customWidth="1"/>
  </cols>
  <sheetData>
    <row r="1" spans="1:36" ht="15.75">
      <c r="A1" s="5" t="s">
        <v>43</v>
      </c>
    </row>
    <row r="2" spans="1:36">
      <c r="A2" t="s">
        <v>6</v>
      </c>
      <c r="B2">
        <f>AVERAGE(D2:AJ2)</f>
        <v>5.7272727272727275</v>
      </c>
      <c r="C2">
        <v>2</v>
      </c>
      <c r="D2">
        <v>0</v>
      </c>
      <c r="E2">
        <v>2</v>
      </c>
      <c r="F2">
        <v>1</v>
      </c>
      <c r="G2">
        <v>2</v>
      </c>
      <c r="H2">
        <v>4</v>
      </c>
      <c r="I2">
        <v>4</v>
      </c>
      <c r="J2">
        <v>1</v>
      </c>
      <c r="K2">
        <v>6</v>
      </c>
      <c r="L2">
        <v>7</v>
      </c>
      <c r="M2">
        <v>1</v>
      </c>
      <c r="N2">
        <v>1</v>
      </c>
      <c r="O2">
        <v>0</v>
      </c>
      <c r="P2">
        <v>2</v>
      </c>
      <c r="Q2">
        <v>0</v>
      </c>
      <c r="R2">
        <v>1</v>
      </c>
      <c r="S2">
        <v>1</v>
      </c>
      <c r="T2">
        <v>5</v>
      </c>
      <c r="U2">
        <v>3</v>
      </c>
      <c r="V2">
        <v>4</v>
      </c>
      <c r="W2">
        <v>10</v>
      </c>
      <c r="X2">
        <v>20</v>
      </c>
      <c r="Y2">
        <v>8</v>
      </c>
      <c r="Z2">
        <v>0</v>
      </c>
      <c r="AA2">
        <v>40</v>
      </c>
      <c r="AB2">
        <v>20</v>
      </c>
      <c r="AC2">
        <v>4</v>
      </c>
      <c r="AD2">
        <v>1</v>
      </c>
      <c r="AE2">
        <v>30</v>
      </c>
      <c r="AF2">
        <v>7</v>
      </c>
      <c r="AG2">
        <v>1</v>
      </c>
      <c r="AH2">
        <v>2</v>
      </c>
      <c r="AI2">
        <v>1</v>
      </c>
      <c r="AJ2">
        <v>0</v>
      </c>
    </row>
    <row r="3" spans="1:36">
      <c r="A3" t="s">
        <v>7</v>
      </c>
      <c r="B3">
        <f>MAX(C2:AF2)</f>
        <v>40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K8"/>
  <sheetViews>
    <sheetView workbookViewId="0">
      <selection activeCell="B3" sqref="B3:B6"/>
    </sheetView>
  </sheetViews>
  <sheetFormatPr defaultRowHeight="15"/>
  <cols>
    <col min="1" max="1" width="55.5703125" customWidth="1"/>
    <col min="4" max="37" width="2.7109375" customWidth="1"/>
  </cols>
  <sheetData>
    <row r="1" spans="1:37" ht="15.75">
      <c r="A1" s="5" t="s">
        <v>44</v>
      </c>
    </row>
    <row r="2" spans="1:37">
      <c r="A2" t="s">
        <v>8</v>
      </c>
      <c r="B2">
        <f>SUM(D2:AK2)</f>
        <v>6</v>
      </c>
      <c r="C2">
        <f>B2/contatore!A$1*100</f>
        <v>17.647058823529413</v>
      </c>
      <c r="D2">
        <v>1</v>
      </c>
      <c r="I2" t="s">
        <v>13</v>
      </c>
      <c r="S2">
        <v>1</v>
      </c>
      <c r="U2">
        <v>1</v>
      </c>
      <c r="V2">
        <v>1</v>
      </c>
      <c r="Z2">
        <v>1</v>
      </c>
      <c r="AD2">
        <v>1</v>
      </c>
    </row>
    <row r="3" spans="1:37">
      <c r="A3" t="s">
        <v>9</v>
      </c>
      <c r="B3">
        <f t="shared" ref="B3:B6" si="0">SUM(D3:AK3)</f>
        <v>13</v>
      </c>
      <c r="C3">
        <f>B3/contatore!A$1*100</f>
        <v>38.235294117647058</v>
      </c>
      <c r="F3">
        <v>1</v>
      </c>
      <c r="G3">
        <v>1</v>
      </c>
      <c r="I3" t="s">
        <v>13</v>
      </c>
      <c r="J3">
        <v>1</v>
      </c>
      <c r="K3">
        <v>1</v>
      </c>
      <c r="X3">
        <v>1</v>
      </c>
      <c r="AA3">
        <v>1</v>
      </c>
      <c r="AB3">
        <v>1</v>
      </c>
      <c r="AC3">
        <v>1</v>
      </c>
      <c r="AE3">
        <v>1</v>
      </c>
      <c r="AF3">
        <v>1</v>
      </c>
      <c r="AG3">
        <v>1</v>
      </c>
      <c r="AH3">
        <v>1</v>
      </c>
      <c r="AJ3">
        <v>1</v>
      </c>
    </row>
    <row r="4" spans="1:37">
      <c r="A4" t="s">
        <v>12</v>
      </c>
      <c r="B4">
        <f t="shared" si="0"/>
        <v>3</v>
      </c>
      <c r="C4">
        <f>B4/contatore!A$1*100</f>
        <v>8.8235294117647065</v>
      </c>
      <c r="I4">
        <v>1</v>
      </c>
      <c r="Y4">
        <v>1</v>
      </c>
      <c r="AK4">
        <v>1</v>
      </c>
    </row>
    <row r="5" spans="1:37">
      <c r="A5" t="s">
        <v>10</v>
      </c>
      <c r="B5">
        <f t="shared" si="0"/>
        <v>10</v>
      </c>
      <c r="C5">
        <f>B5/contatore!A$1*100</f>
        <v>29.411764705882355</v>
      </c>
      <c r="E5">
        <v>1</v>
      </c>
      <c r="H5">
        <v>1</v>
      </c>
      <c r="L5">
        <v>1</v>
      </c>
      <c r="N5">
        <v>1</v>
      </c>
      <c r="O5">
        <v>1</v>
      </c>
      <c r="P5">
        <v>1</v>
      </c>
      <c r="Q5">
        <v>1</v>
      </c>
      <c r="T5">
        <v>1</v>
      </c>
      <c r="W5">
        <v>1</v>
      </c>
      <c r="AI5">
        <v>1</v>
      </c>
    </row>
    <row r="6" spans="1:37">
      <c r="A6" t="s">
        <v>11</v>
      </c>
      <c r="B6">
        <f t="shared" si="0"/>
        <v>2</v>
      </c>
      <c r="C6">
        <f>B6/contatore!A$1*100</f>
        <v>5.8823529411764701</v>
      </c>
      <c r="M6">
        <v>1</v>
      </c>
      <c r="R6">
        <v>1</v>
      </c>
    </row>
    <row r="8" spans="1:37">
      <c r="C8">
        <f>SUM(C2:C6)</f>
        <v>100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J28"/>
  <sheetViews>
    <sheetView workbookViewId="0">
      <selection activeCell="B3" sqref="B3:B10"/>
    </sheetView>
  </sheetViews>
  <sheetFormatPr defaultRowHeight="15"/>
  <cols>
    <col min="1" max="1" width="38.5703125" customWidth="1"/>
    <col min="4" max="36" width="2.7109375" customWidth="1"/>
  </cols>
  <sheetData>
    <row r="1" spans="1:36" ht="15.75">
      <c r="A1" s="5" t="s">
        <v>93</v>
      </c>
    </row>
    <row r="2" spans="1:36">
      <c r="A2" t="s">
        <v>14</v>
      </c>
      <c r="B2">
        <f>SUM(D2:AJ2)</f>
        <v>9</v>
      </c>
      <c r="C2">
        <f>B2/contatore!A$1*100</f>
        <v>26.47058823529412</v>
      </c>
      <c r="F2">
        <v>1</v>
      </c>
      <c r="I2">
        <v>1</v>
      </c>
      <c r="N2">
        <v>1</v>
      </c>
      <c r="O2">
        <v>1</v>
      </c>
      <c r="R2">
        <v>1</v>
      </c>
      <c r="S2">
        <v>1</v>
      </c>
      <c r="X2">
        <v>1</v>
      </c>
      <c r="AA2">
        <v>1</v>
      </c>
      <c r="AH2">
        <v>1</v>
      </c>
    </row>
    <row r="3" spans="1:36">
      <c r="A3" t="s">
        <v>15</v>
      </c>
      <c r="B3">
        <f t="shared" ref="B3:B10" si="0">SUM(D3:AJ3)</f>
        <v>9</v>
      </c>
      <c r="C3">
        <f>B3/contatore!A$1*100</f>
        <v>26.47058823529412</v>
      </c>
      <c r="D3">
        <v>1</v>
      </c>
      <c r="F3">
        <v>1</v>
      </c>
      <c r="R3">
        <v>1</v>
      </c>
      <c r="W3">
        <v>1</v>
      </c>
      <c r="Z3">
        <v>1</v>
      </c>
      <c r="AA3">
        <v>1</v>
      </c>
      <c r="AD3">
        <v>1</v>
      </c>
      <c r="AE3">
        <v>1</v>
      </c>
      <c r="AF3">
        <v>1</v>
      </c>
    </row>
    <row r="4" spans="1:36">
      <c r="A4" t="s">
        <v>16</v>
      </c>
      <c r="B4">
        <f t="shared" si="0"/>
        <v>12</v>
      </c>
      <c r="C4">
        <f>B4/contatore!A$1*100</f>
        <v>35.294117647058826</v>
      </c>
      <c r="F4">
        <v>1</v>
      </c>
      <c r="M4">
        <v>1</v>
      </c>
      <c r="P4">
        <v>1</v>
      </c>
      <c r="R4">
        <v>1</v>
      </c>
      <c r="W4">
        <v>1</v>
      </c>
      <c r="Z4">
        <v>1</v>
      </c>
      <c r="AB4">
        <v>1</v>
      </c>
      <c r="AD4">
        <v>1</v>
      </c>
      <c r="AE4">
        <v>1</v>
      </c>
      <c r="AF4">
        <v>1</v>
      </c>
      <c r="AG4">
        <v>1</v>
      </c>
      <c r="AI4">
        <v>1</v>
      </c>
    </row>
    <row r="5" spans="1:36">
      <c r="A5" t="s">
        <v>17</v>
      </c>
      <c r="B5">
        <f t="shared" si="0"/>
        <v>25</v>
      </c>
      <c r="C5">
        <f>B5/contatore!A$1*100</f>
        <v>73.529411764705884</v>
      </c>
      <c r="E5">
        <v>1</v>
      </c>
      <c r="F5">
        <v>1</v>
      </c>
      <c r="I5">
        <v>1</v>
      </c>
      <c r="J5">
        <v>1</v>
      </c>
      <c r="K5">
        <v>1</v>
      </c>
      <c r="L5">
        <v>1</v>
      </c>
      <c r="M5">
        <v>1</v>
      </c>
      <c r="N5">
        <v>1</v>
      </c>
      <c r="Q5">
        <v>1</v>
      </c>
      <c r="R5">
        <v>1</v>
      </c>
      <c r="S5">
        <v>1</v>
      </c>
      <c r="T5">
        <v>1</v>
      </c>
      <c r="U5">
        <v>1</v>
      </c>
      <c r="V5">
        <v>1</v>
      </c>
      <c r="W5">
        <v>1</v>
      </c>
      <c r="X5">
        <v>1</v>
      </c>
      <c r="Y5">
        <v>1</v>
      </c>
      <c r="Z5">
        <v>1</v>
      </c>
      <c r="AA5">
        <v>1</v>
      </c>
      <c r="AC5">
        <v>1</v>
      </c>
      <c r="AD5">
        <v>1</v>
      </c>
      <c r="AE5">
        <v>1</v>
      </c>
      <c r="AF5">
        <v>1</v>
      </c>
      <c r="AH5">
        <v>1</v>
      </c>
      <c r="AJ5">
        <v>1</v>
      </c>
    </row>
    <row r="6" spans="1:36">
      <c r="A6" t="s">
        <v>18</v>
      </c>
      <c r="B6">
        <f t="shared" si="0"/>
        <v>4</v>
      </c>
      <c r="C6">
        <f>B6/contatore!A$1*100</f>
        <v>11.76470588235294</v>
      </c>
      <c r="F6">
        <v>1</v>
      </c>
      <c r="R6">
        <v>1</v>
      </c>
      <c r="W6">
        <v>1</v>
      </c>
      <c r="AB6">
        <v>1</v>
      </c>
    </row>
    <row r="7" spans="1:36">
      <c r="A7" t="s">
        <v>19</v>
      </c>
      <c r="B7">
        <f t="shared" si="0"/>
        <v>2</v>
      </c>
      <c r="C7">
        <f>B7/contatore!A$1*100</f>
        <v>5.8823529411764701</v>
      </c>
      <c r="R7">
        <v>1</v>
      </c>
      <c r="AE7">
        <v>1</v>
      </c>
    </row>
    <row r="8" spans="1:36">
      <c r="A8" t="s">
        <v>98</v>
      </c>
      <c r="B8">
        <f t="shared" si="0"/>
        <v>1</v>
      </c>
      <c r="C8">
        <f>B8/contatore!A$1*100</f>
        <v>2.9411764705882351</v>
      </c>
      <c r="AD8">
        <v>1</v>
      </c>
    </row>
    <row r="9" spans="1:36">
      <c r="B9">
        <f t="shared" si="0"/>
        <v>0</v>
      </c>
      <c r="C9" t="s">
        <v>13</v>
      </c>
    </row>
    <row r="10" spans="1:36">
      <c r="A10" t="s">
        <v>20</v>
      </c>
      <c r="B10">
        <f t="shared" si="0"/>
        <v>1</v>
      </c>
      <c r="C10">
        <f>B10/contatore!A$1*100</f>
        <v>2.9411764705882351</v>
      </c>
      <c r="G10">
        <v>1</v>
      </c>
    </row>
    <row r="13" spans="1:36">
      <c r="A13" t="s">
        <v>21</v>
      </c>
      <c r="B13" t="s">
        <v>22</v>
      </c>
    </row>
    <row r="14" spans="1:36">
      <c r="B14" t="s">
        <v>23</v>
      </c>
    </row>
    <row r="15" spans="1:36">
      <c r="B15" t="s">
        <v>24</v>
      </c>
    </row>
    <row r="16" spans="1:36" ht="18.75">
      <c r="B16" s="2" t="s">
        <v>26</v>
      </c>
    </row>
    <row r="17" spans="1:7">
      <c r="B17" s="3" t="s">
        <v>27</v>
      </c>
      <c r="C17" s="4"/>
      <c r="D17" s="4"/>
      <c r="E17" s="4"/>
      <c r="F17" s="4"/>
    </row>
    <row r="18" spans="1:7">
      <c r="B18" s="8" t="s">
        <v>94</v>
      </c>
      <c r="C18" s="8"/>
      <c r="D18" s="8"/>
      <c r="E18" s="8"/>
      <c r="F18" s="8"/>
      <c r="G18" s="8"/>
    </row>
    <row r="19" spans="1:7">
      <c r="B19" s="8" t="s">
        <v>96</v>
      </c>
      <c r="C19" s="8"/>
      <c r="D19" s="8"/>
      <c r="E19" s="8"/>
      <c r="F19" s="8"/>
      <c r="G19" s="8"/>
    </row>
    <row r="20" spans="1:7">
      <c r="B20" s="8" t="s">
        <v>97</v>
      </c>
      <c r="C20" s="8"/>
      <c r="D20" s="8"/>
      <c r="E20" s="8"/>
      <c r="F20" s="8"/>
      <c r="G20" s="8"/>
    </row>
    <row r="22" spans="1:7">
      <c r="B22" t="s">
        <v>25</v>
      </c>
    </row>
    <row r="23" spans="1:7">
      <c r="B23" t="s">
        <v>25</v>
      </c>
    </row>
    <row r="24" spans="1:7">
      <c r="B24" t="s">
        <v>28</v>
      </c>
    </row>
    <row r="25" spans="1:7">
      <c r="B25" t="s">
        <v>95</v>
      </c>
    </row>
    <row r="26" spans="1:7">
      <c r="B26" t="s">
        <v>99</v>
      </c>
    </row>
    <row r="28" spans="1:7">
      <c r="A28" t="s">
        <v>51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K21"/>
  <sheetViews>
    <sheetView workbookViewId="0">
      <selection activeCell="B3" sqref="B3:B8"/>
    </sheetView>
  </sheetViews>
  <sheetFormatPr defaultRowHeight="15"/>
  <cols>
    <col min="1" max="1" width="27.85546875" customWidth="1"/>
    <col min="3" max="3" width="5.28515625" customWidth="1"/>
    <col min="4" max="37" width="2.7109375" customWidth="1"/>
  </cols>
  <sheetData>
    <row r="1" spans="1:37" ht="15.75">
      <c r="A1" s="5" t="s">
        <v>45</v>
      </c>
    </row>
    <row r="2" spans="1:37">
      <c r="A2" t="s">
        <v>29</v>
      </c>
      <c r="B2">
        <f>SUM(D2:AK2)</f>
        <v>1</v>
      </c>
      <c r="C2">
        <f>B2/contatore!A$1*100</f>
        <v>2.9411764705882351</v>
      </c>
      <c r="V2">
        <v>1</v>
      </c>
    </row>
    <row r="3" spans="1:37">
      <c r="A3" t="s">
        <v>30</v>
      </c>
      <c r="B3">
        <f t="shared" ref="B3:B8" si="0">SUM(D3:AK3)</f>
        <v>0</v>
      </c>
      <c r="C3">
        <f>B3/contatore!A$1*100</f>
        <v>0</v>
      </c>
    </row>
    <row r="4" spans="1:37">
      <c r="A4" t="s">
        <v>31</v>
      </c>
      <c r="B4">
        <f t="shared" si="0"/>
        <v>8</v>
      </c>
      <c r="C4">
        <f>B4/contatore!A$1*100</f>
        <v>23.52941176470588</v>
      </c>
      <c r="E4" t="s">
        <v>13</v>
      </c>
      <c r="F4">
        <v>1</v>
      </c>
      <c r="I4">
        <v>1</v>
      </c>
      <c r="L4">
        <v>1</v>
      </c>
      <c r="O4">
        <v>1</v>
      </c>
      <c r="T4">
        <v>1</v>
      </c>
      <c r="AA4">
        <v>1</v>
      </c>
      <c r="AG4">
        <v>1</v>
      </c>
      <c r="AI4">
        <v>1</v>
      </c>
    </row>
    <row r="5" spans="1:37">
      <c r="A5" t="s">
        <v>32</v>
      </c>
      <c r="B5">
        <f t="shared" si="0"/>
        <v>15</v>
      </c>
      <c r="C5">
        <f>B5/contatore!A$1*100</f>
        <v>44.117647058823529</v>
      </c>
      <c r="D5">
        <v>1</v>
      </c>
      <c r="H5">
        <v>1</v>
      </c>
      <c r="J5">
        <v>1</v>
      </c>
      <c r="P5">
        <v>1</v>
      </c>
      <c r="R5">
        <v>1</v>
      </c>
      <c r="S5">
        <v>1</v>
      </c>
      <c r="W5">
        <v>1</v>
      </c>
      <c r="X5">
        <v>1</v>
      </c>
      <c r="Y5">
        <v>1</v>
      </c>
      <c r="AB5">
        <v>1</v>
      </c>
      <c r="AC5">
        <v>1</v>
      </c>
      <c r="AD5">
        <v>1</v>
      </c>
      <c r="AE5">
        <v>1</v>
      </c>
      <c r="AF5">
        <v>1</v>
      </c>
      <c r="AK5">
        <v>1</v>
      </c>
    </row>
    <row r="6" spans="1:37">
      <c r="A6" t="s">
        <v>33</v>
      </c>
      <c r="B6">
        <f t="shared" si="0"/>
        <v>7</v>
      </c>
      <c r="C6">
        <f>B6/contatore!A$1*100</f>
        <v>20.588235294117645</v>
      </c>
      <c r="G6">
        <v>1</v>
      </c>
      <c r="M6">
        <v>1</v>
      </c>
      <c r="N6">
        <v>1</v>
      </c>
      <c r="U6">
        <v>1</v>
      </c>
      <c r="Z6">
        <v>1</v>
      </c>
      <c r="AH6">
        <v>1</v>
      </c>
      <c r="AJ6">
        <v>1</v>
      </c>
    </row>
    <row r="7" spans="1:37">
      <c r="B7">
        <f t="shared" si="0"/>
        <v>0</v>
      </c>
      <c r="C7" t="s">
        <v>13</v>
      </c>
    </row>
    <row r="8" spans="1:37">
      <c r="A8" t="s">
        <v>34</v>
      </c>
      <c r="B8">
        <f t="shared" si="0"/>
        <v>3</v>
      </c>
      <c r="C8">
        <f>B8/contatore!A$1*100</f>
        <v>8.8235294117647065</v>
      </c>
      <c r="E8">
        <v>1</v>
      </c>
      <c r="K8">
        <v>1</v>
      </c>
      <c r="Q8">
        <v>1</v>
      </c>
    </row>
    <row r="10" spans="1:37">
      <c r="A10" t="s">
        <v>35</v>
      </c>
      <c r="C10" s="1" t="s">
        <v>37</v>
      </c>
    </row>
    <row r="11" spans="1:37">
      <c r="C11" t="s">
        <v>36</v>
      </c>
    </row>
    <row r="12" spans="1:37">
      <c r="C12" s="1" t="s">
        <v>38</v>
      </c>
    </row>
    <row r="13" spans="1:37">
      <c r="C13" t="s">
        <v>39</v>
      </c>
    </row>
    <row r="14" spans="1:37">
      <c r="C14" t="s">
        <v>40</v>
      </c>
    </row>
    <row r="15" spans="1:37">
      <c r="C15" t="s">
        <v>100</v>
      </c>
    </row>
    <row r="16" spans="1:37">
      <c r="C16" t="s">
        <v>101</v>
      </c>
    </row>
    <row r="17" spans="3:3">
      <c r="C17" t="s">
        <v>102</v>
      </c>
    </row>
    <row r="18" spans="3:3">
      <c r="C18" t="s">
        <v>103</v>
      </c>
    </row>
    <row r="19" spans="3:3">
      <c r="C19" t="s">
        <v>104</v>
      </c>
    </row>
    <row r="20" spans="3:3">
      <c r="C20" t="s">
        <v>127</v>
      </c>
    </row>
    <row r="21" spans="3:3">
      <c r="C21" t="s">
        <v>128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AJ9"/>
  <sheetViews>
    <sheetView workbookViewId="0">
      <selection activeCell="B3" sqref="B3:B4"/>
    </sheetView>
  </sheetViews>
  <sheetFormatPr defaultRowHeight="15"/>
  <cols>
    <col min="1" max="1" width="38" customWidth="1"/>
    <col min="2" max="2" width="16.7109375" customWidth="1"/>
    <col min="3" max="3" width="6.5703125" customWidth="1"/>
    <col min="4" max="36" width="2.7109375" customWidth="1"/>
  </cols>
  <sheetData>
    <row r="1" spans="1:36" ht="15.75">
      <c r="A1" s="5" t="s">
        <v>41</v>
      </c>
      <c r="B1" s="6" t="s">
        <v>53</v>
      </c>
      <c r="C1" s="6" t="s">
        <v>5</v>
      </c>
    </row>
    <row r="2" spans="1:36">
      <c r="A2" t="s">
        <v>46</v>
      </c>
      <c r="B2">
        <f>SUM(D2:AJ2)</f>
        <v>14</v>
      </c>
      <c r="C2">
        <f>B2/contatore!A$1*100</f>
        <v>41.17647058823529</v>
      </c>
      <c r="D2">
        <v>1</v>
      </c>
      <c r="E2">
        <v>1</v>
      </c>
      <c r="I2">
        <v>1</v>
      </c>
      <c r="M2">
        <v>1</v>
      </c>
      <c r="O2">
        <v>1</v>
      </c>
      <c r="P2">
        <v>1</v>
      </c>
      <c r="R2">
        <v>1</v>
      </c>
      <c r="U2">
        <v>1</v>
      </c>
      <c r="V2">
        <v>1</v>
      </c>
      <c r="Z2">
        <v>1</v>
      </c>
      <c r="AA2">
        <v>1</v>
      </c>
      <c r="AB2">
        <v>1</v>
      </c>
      <c r="AH2">
        <v>1</v>
      </c>
      <c r="AJ2">
        <v>1</v>
      </c>
    </row>
    <row r="3" spans="1:36">
      <c r="A3" t="s">
        <v>47</v>
      </c>
      <c r="B3">
        <f t="shared" ref="B3:B4" si="0">SUM(D3:AJ3)</f>
        <v>16</v>
      </c>
      <c r="C3">
        <f>B3/contatore!A$1*100</f>
        <v>47.058823529411761</v>
      </c>
      <c r="F3">
        <v>1</v>
      </c>
      <c r="H3">
        <v>1</v>
      </c>
      <c r="J3">
        <v>1</v>
      </c>
      <c r="K3">
        <v>1</v>
      </c>
      <c r="L3">
        <v>1</v>
      </c>
      <c r="N3">
        <v>1</v>
      </c>
      <c r="Q3">
        <v>1</v>
      </c>
      <c r="S3">
        <v>1</v>
      </c>
      <c r="W3">
        <v>1</v>
      </c>
      <c r="X3">
        <v>1</v>
      </c>
      <c r="Y3">
        <v>1</v>
      </c>
      <c r="AC3">
        <v>1</v>
      </c>
      <c r="AD3">
        <v>1</v>
      </c>
      <c r="AE3">
        <v>1</v>
      </c>
      <c r="AG3">
        <v>1</v>
      </c>
      <c r="AI3">
        <v>1</v>
      </c>
    </row>
    <row r="4" spans="1:36">
      <c r="A4" t="s">
        <v>50</v>
      </c>
      <c r="B4">
        <f t="shared" si="0"/>
        <v>4</v>
      </c>
      <c r="C4">
        <f>B4/contatore!A$1*100</f>
        <v>11.76470588235294</v>
      </c>
      <c r="G4">
        <v>1</v>
      </c>
      <c r="R4">
        <v>1</v>
      </c>
      <c r="T4">
        <v>1</v>
      </c>
      <c r="AF4">
        <v>1</v>
      </c>
    </row>
    <row r="5" spans="1:36">
      <c r="C5">
        <f>SUM(C2+C3+C4)</f>
        <v>99.999999999999986</v>
      </c>
    </row>
    <row r="7" spans="1:36">
      <c r="A7" t="s">
        <v>54</v>
      </c>
      <c r="B7" t="s">
        <v>48</v>
      </c>
      <c r="C7" t="s">
        <v>52</v>
      </c>
    </row>
    <row r="9" spans="1:36">
      <c r="A9" t="s">
        <v>55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B18"/>
  <sheetViews>
    <sheetView workbookViewId="0">
      <selection activeCell="B19" sqref="B19"/>
    </sheetView>
  </sheetViews>
  <sheetFormatPr defaultRowHeight="15"/>
  <cols>
    <col min="1" max="1" width="30.42578125" customWidth="1"/>
  </cols>
  <sheetData>
    <row r="1" spans="1:2" s="1" customFormat="1">
      <c r="A1" s="1" t="s">
        <v>105</v>
      </c>
    </row>
    <row r="2" spans="1:2">
      <c r="A2" t="s">
        <v>48</v>
      </c>
      <c r="B2" t="s">
        <v>49</v>
      </c>
    </row>
    <row r="3" spans="1:2">
      <c r="A3" t="s">
        <v>48</v>
      </c>
      <c r="B3" t="s">
        <v>56</v>
      </c>
    </row>
    <row r="4" spans="1:2">
      <c r="A4" t="s">
        <v>57</v>
      </c>
      <c r="B4" t="s">
        <v>58</v>
      </c>
    </row>
    <row r="5" spans="1:2">
      <c r="A5" t="s">
        <v>59</v>
      </c>
      <c r="B5" t="s">
        <v>60</v>
      </c>
    </row>
    <row r="6" spans="1:2">
      <c r="A6" t="s">
        <v>48</v>
      </c>
      <c r="B6" t="s">
        <v>61</v>
      </c>
    </row>
    <row r="7" spans="1:2">
      <c r="A7" t="s">
        <v>62</v>
      </c>
      <c r="B7" t="s">
        <v>63</v>
      </c>
    </row>
    <row r="8" spans="1:2">
      <c r="A8" t="s">
        <v>48</v>
      </c>
      <c r="B8" t="s">
        <v>64</v>
      </c>
    </row>
    <row r="9" spans="1:2">
      <c r="A9" t="s">
        <v>48</v>
      </c>
      <c r="B9" t="s">
        <v>106</v>
      </c>
    </row>
    <row r="10" spans="1:2">
      <c r="A10" t="s">
        <v>48</v>
      </c>
      <c r="B10" t="s">
        <v>107</v>
      </c>
    </row>
    <row r="11" spans="1:2">
      <c r="A11" t="s">
        <v>108</v>
      </c>
      <c r="B11" t="s">
        <v>109</v>
      </c>
    </row>
    <row r="12" spans="1:2">
      <c r="A12" t="s">
        <v>48</v>
      </c>
      <c r="B12" t="s">
        <v>110</v>
      </c>
    </row>
    <row r="13" spans="1:2">
      <c r="A13" t="s">
        <v>111</v>
      </c>
      <c r="B13" t="s">
        <v>112</v>
      </c>
    </row>
    <row r="14" spans="1:2">
      <c r="A14" t="s">
        <v>48</v>
      </c>
      <c r="B14" t="s">
        <v>113</v>
      </c>
    </row>
    <row r="15" spans="1:2">
      <c r="A15" t="s">
        <v>114</v>
      </c>
      <c r="B15" t="s">
        <v>115</v>
      </c>
    </row>
    <row r="16" spans="1:2">
      <c r="A16" t="s">
        <v>48</v>
      </c>
      <c r="B16" t="s">
        <v>116</v>
      </c>
    </row>
    <row r="17" spans="1:2">
      <c r="A17" t="s">
        <v>129</v>
      </c>
      <c r="B17" t="s">
        <v>130</v>
      </c>
    </row>
    <row r="18" spans="1:2">
      <c r="A18" t="s">
        <v>48</v>
      </c>
      <c r="B18" t="s">
        <v>135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0"/>
  <sheetViews>
    <sheetView workbookViewId="0">
      <selection activeCell="C4" sqref="C4:C5"/>
    </sheetView>
  </sheetViews>
  <sheetFormatPr defaultRowHeight="15"/>
  <cols>
    <col min="4" max="4" width="6.85546875" customWidth="1"/>
    <col min="5" max="38" width="2.7109375" customWidth="1"/>
  </cols>
  <sheetData>
    <row r="1" spans="1:38" s="1" customFormat="1">
      <c r="A1" s="1" t="s">
        <v>65</v>
      </c>
    </row>
    <row r="2" spans="1:38" s="1" customFormat="1">
      <c r="C2" s="7" t="s">
        <v>53</v>
      </c>
      <c r="D2" s="7" t="s">
        <v>5</v>
      </c>
    </row>
    <row r="3" spans="1:38">
      <c r="A3" t="s">
        <v>46</v>
      </c>
      <c r="C3">
        <f>SUM(E3:AL3)</f>
        <v>7</v>
      </c>
      <c r="D3">
        <f>C3/contatore!A$1*100</f>
        <v>20.588235294117645</v>
      </c>
      <c r="H3">
        <v>1</v>
      </c>
      <c r="K3">
        <v>1</v>
      </c>
      <c r="L3">
        <v>1</v>
      </c>
      <c r="Y3">
        <v>1</v>
      </c>
      <c r="AH3">
        <v>1</v>
      </c>
      <c r="AI3">
        <v>1</v>
      </c>
      <c r="AL3">
        <v>1</v>
      </c>
    </row>
    <row r="4" spans="1:38">
      <c r="A4" t="s">
        <v>10</v>
      </c>
      <c r="C4">
        <f t="shared" ref="C4:C5" si="0">SUM(E4:AL4)</f>
        <v>22</v>
      </c>
      <c r="D4">
        <f>C4/contatore!A$1*100</f>
        <v>64.705882352941174</v>
      </c>
      <c r="G4">
        <v>1</v>
      </c>
      <c r="I4">
        <v>1</v>
      </c>
      <c r="M4">
        <v>1</v>
      </c>
      <c r="N4">
        <v>1</v>
      </c>
      <c r="O4">
        <v>1</v>
      </c>
      <c r="P4">
        <v>1</v>
      </c>
      <c r="Q4">
        <v>1</v>
      </c>
      <c r="R4">
        <v>1</v>
      </c>
      <c r="S4">
        <v>1</v>
      </c>
      <c r="T4">
        <v>1</v>
      </c>
      <c r="U4">
        <v>1</v>
      </c>
      <c r="V4">
        <v>1</v>
      </c>
      <c r="W4">
        <v>1</v>
      </c>
      <c r="X4">
        <v>1</v>
      </c>
      <c r="Z4">
        <v>1</v>
      </c>
      <c r="AA4">
        <v>1</v>
      </c>
      <c r="AB4">
        <v>1</v>
      </c>
      <c r="AC4">
        <v>1</v>
      </c>
      <c r="AD4">
        <v>1</v>
      </c>
      <c r="AE4">
        <v>1</v>
      </c>
      <c r="AG4">
        <v>1</v>
      </c>
      <c r="AK4">
        <v>1</v>
      </c>
    </row>
    <row r="5" spans="1:38">
      <c r="A5" t="s">
        <v>66</v>
      </c>
      <c r="C5">
        <f t="shared" si="0"/>
        <v>5</v>
      </c>
      <c r="D5">
        <f>C5/contatore!A$1*100</f>
        <v>14.705882352941178</v>
      </c>
      <c r="E5">
        <v>1</v>
      </c>
      <c r="F5">
        <v>1</v>
      </c>
      <c r="J5">
        <v>1</v>
      </c>
      <c r="AF5">
        <v>1</v>
      </c>
      <c r="AJ5">
        <v>1</v>
      </c>
    </row>
    <row r="6" spans="1:38">
      <c r="D6">
        <f>SUM(D3:D5)</f>
        <v>99.999999999999986</v>
      </c>
    </row>
    <row r="8" spans="1:38">
      <c r="A8" t="s">
        <v>73</v>
      </c>
    </row>
    <row r="9" spans="1:38">
      <c r="A9" t="s">
        <v>72</v>
      </c>
      <c r="C9" t="s">
        <v>74</v>
      </c>
    </row>
    <row r="10" spans="1:38">
      <c r="A10" t="s">
        <v>75</v>
      </c>
      <c r="C10" t="s">
        <v>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14</vt:i4>
      </vt:variant>
    </vt:vector>
  </HeadingPairs>
  <TitlesOfParts>
    <vt:vector size="14" baseType="lpstr">
      <vt:lpstr>Aziende</vt:lpstr>
      <vt:lpstr>Domanda 2</vt:lpstr>
      <vt:lpstr>Domanda 3</vt:lpstr>
      <vt:lpstr>Domanda 4</vt:lpstr>
      <vt:lpstr>Domanda 5</vt:lpstr>
      <vt:lpstr>Domanda 6</vt:lpstr>
      <vt:lpstr>Domanda 7</vt:lpstr>
      <vt:lpstr>Domanda 8</vt:lpstr>
      <vt:lpstr>Domanda 9</vt:lpstr>
      <vt:lpstr>Domanda 10</vt:lpstr>
      <vt:lpstr>Domanda 11</vt:lpstr>
      <vt:lpstr>Domanda 12</vt:lpstr>
      <vt:lpstr>Domanda 13</vt:lpstr>
      <vt:lpstr>contatore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Reba</dc:creator>
  <cp:lastModifiedBy>guido</cp:lastModifiedBy>
  <dcterms:created xsi:type="dcterms:W3CDTF">2014-03-11T16:56:53Z</dcterms:created>
  <dcterms:modified xsi:type="dcterms:W3CDTF">2014-03-14T16:22:41Z</dcterms:modified>
</cp:coreProperties>
</file>